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_Komunikace a inženýrské sítě\ul.Valteřická\Lucka\Výběrko\VŘ Přechod_k vyhlášení\P5_VV_zamčené\"/>
    </mc:Choice>
  </mc:AlternateContent>
  <bookViews>
    <workbookView xWindow="-120" yWindow="-120" windowWidth="25440" windowHeight="15990" activeTab="2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6" i="3" l="1"/>
  <c r="G85" i="3"/>
  <c r="G84" i="3"/>
  <c r="G83" i="3"/>
  <c r="G82" i="3"/>
  <c r="G81" i="3"/>
  <c r="G80" i="3"/>
  <c r="G79" i="3"/>
  <c r="G78" i="3"/>
  <c r="G69" i="3"/>
  <c r="G68" i="3"/>
  <c r="G67" i="3"/>
  <c r="G66" i="3"/>
  <c r="G65" i="3"/>
  <c r="G64" i="3"/>
  <c r="G63" i="3"/>
  <c r="G62" i="3"/>
  <c r="G61" i="3"/>
  <c r="G52" i="3"/>
  <c r="G50" i="3"/>
  <c r="G49" i="3"/>
  <c r="G48" i="3"/>
  <c r="G47" i="3"/>
  <c r="G46" i="3"/>
  <c r="G45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12" i="3"/>
  <c r="G13" i="3" s="1"/>
  <c r="D11" i="2" s="1"/>
  <c r="D89" i="3" l="1"/>
  <c r="G89" i="3" s="1"/>
  <c r="G87" i="3"/>
  <c r="G90" i="3" s="1"/>
  <c r="D14" i="2" s="1"/>
  <c r="G53" i="3"/>
  <c r="D13" i="2" s="1"/>
  <c r="G70" i="3"/>
  <c r="D18" i="2" s="1"/>
  <c r="D19" i="2" s="1"/>
  <c r="G38" i="3"/>
  <c r="D12" i="2" s="1"/>
  <c r="D15" i="2" l="1"/>
  <c r="D21" i="2" s="1"/>
</calcChain>
</file>

<file path=xl/sharedStrings.xml><?xml version="1.0" encoding="utf-8"?>
<sst xmlns="http://schemas.openxmlformats.org/spreadsheetml/2006/main" count="274" uniqueCount="173">
  <si>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</si>
  <si>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</si>
  <si>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</si>
  <si>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</si>
  <si>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</si>
  <si>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007/19-NN</t>
  </si>
  <si>
    <t>Název:</t>
  </si>
  <si>
    <t>Vrchlabí, ul. Valteřická - přechod pro codce</t>
  </si>
  <si>
    <t/>
  </si>
  <si>
    <t>Světelné signalizační zařízení - Přípojka NN</t>
  </si>
  <si>
    <t>Investor:</t>
  </si>
  <si>
    <t xml:space="preserve">Město Vrchlabí, </t>
  </si>
  <si>
    <t>Zámek čp.1,  Vrchlabí</t>
  </si>
  <si>
    <t>vypracoval:</t>
  </si>
  <si>
    <t>Lukáš Jirásek</t>
  </si>
  <si>
    <t>e-mail:</t>
  </si>
  <si>
    <t>telefon:</t>
  </si>
  <si>
    <t>dne:</t>
  </si>
  <si>
    <t>02.06.2022</t>
  </si>
  <si>
    <t>Rekapitulace</t>
  </si>
  <si>
    <t>Kap.</t>
  </si>
  <si>
    <t>Popis položky</t>
  </si>
  <si>
    <t>Základ DPH</t>
  </si>
  <si>
    <t>A.</t>
  </si>
  <si>
    <t>UPRAVENÉ ROZPOČTOVÉ NÁKLADY</t>
  </si>
  <si>
    <t>2.</t>
  </si>
  <si>
    <t>3.</t>
  </si>
  <si>
    <t>5.</t>
  </si>
  <si>
    <t>6.</t>
  </si>
  <si>
    <t>7.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</si>
  <si>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</si>
  <si>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</si>
  <si>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</si>
  <si>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</si>
  <si>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</si>
  <si>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</si>
  <si>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</si>
  <si>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</si>
  <si>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</si>
  <si>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</si>
  <si>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210191540</t>
  </si>
  <si>
    <t>Montáž pilířů skříní PRIS 1, PHDSS</t>
  </si>
  <si>
    <t>1,00</t>
  </si>
  <si>
    <t>ks</t>
  </si>
  <si>
    <t>46-M - Zemní a pomocné stavební práce při elektromontážích</t>
  </si>
  <si>
    <t>460010024</t>
  </si>
  <si>
    <t>Vytyčení trasy vedení kabelového podzemního v zastavěném prostoru</t>
  </si>
  <si>
    <t>0,03</t>
  </si>
  <si>
    <t>km</t>
  </si>
  <si>
    <t>460131113</t>
  </si>
  <si>
    <t>Hloubení nezapažených jam při elektromontážích ručně v hornině tř I skupiny 3</t>
  </si>
  <si>
    <t>m3</t>
  </si>
  <si>
    <t>460161132</t>
  </si>
  <si>
    <t>Hloubení kabelových rýh ručně š 35 cm hl 40 cm v hornině tř I skupiny 3</t>
  </si>
  <si>
    <t>14,00</t>
  </si>
  <si>
    <t>m</t>
  </si>
  <si>
    <t>460161162</t>
  </si>
  <si>
    <t>Hloubení kabelových rýh ručně š 35 cm hl 70 cm v hornině tř I skupiny 3</t>
  </si>
  <si>
    <t>9,00</t>
  </si>
  <si>
    <t>460241111</t>
  </si>
  <si>
    <t>Příplatek za ztížení vykopávky při elektromontážích v blízkosti podzemního vedení</t>
  </si>
  <si>
    <t>460242221</t>
  </si>
  <si>
    <t>Provizorní zajištění kabelů ve výkopech při jejich souběhu</t>
  </si>
  <si>
    <t>7,00</t>
  </si>
  <si>
    <t>460431142</t>
  </si>
  <si>
    <t>Zásyp kabelových rýh ručně se zhutněním š 35 cm hl 40 cm z horniny tř I skupiny 3</t>
  </si>
  <si>
    <t>460431172</t>
  </si>
  <si>
    <t>Zásyp kabelových rýh ručně se zhutněním š 35 cm hl 70 cm z horniny tř I skupiny 3</t>
  </si>
  <si>
    <t>460631211</t>
  </si>
  <si>
    <t>Řízené horizontální vrtání při elektromontážích v hornině tř. těžitelnosti I a II skupiny 1 až 4 vnějšího průměru do 90 mm</t>
  </si>
  <si>
    <t>460632113</t>
  </si>
  <si>
    <t>Startovací jáma pro protlak výkop včetně zásypu ručně v hornině tř. těžitelnosti I skupiny 3</t>
  </si>
  <si>
    <t>460632213</t>
  </si>
  <si>
    <t>Koncová jáma pro protlak výkop včetně zásypu ručně v hornině tř. těžitelnosti I skupiny 3</t>
  </si>
  <si>
    <t>460641113</t>
  </si>
  <si>
    <t>Základové konstrukce při elektromontážích z monolitického betonu tř. C 16/20</t>
  </si>
  <si>
    <t>0,50</t>
  </si>
  <si>
    <t>460671112</t>
  </si>
  <si>
    <t>Výstražná fólie pro krytí kabelů šířky 25 cm</t>
  </si>
  <si>
    <t>23,00</t>
  </si>
  <si>
    <t>460791212</t>
  </si>
  <si>
    <t>Montáž trubek ochranných plastových ohebných do 50 mm uložených do rýhy</t>
  </si>
  <si>
    <t>35,00</t>
  </si>
  <si>
    <t>469981111</t>
  </si>
  <si>
    <t>Přesun hmot pro pomocné stavební práce při elektromotážích</t>
  </si>
  <si>
    <t>2,50</t>
  </si>
  <si>
    <t>469981211</t>
  </si>
  <si>
    <t>Příplatek k přesunu hmot pro pomocné stavební práce při elektromotážích ZKD 1000 m</t>
  </si>
  <si>
    <t>25,00</t>
  </si>
  <si>
    <t>10*2,5</t>
  </si>
  <si>
    <t>800-741 - Elektroinstalace - silnoproud</t>
  </si>
  <si>
    <t>741122133</t>
  </si>
  <si>
    <t>Montáž kabel Cu plný kulatý žíla 4x10 mm2 zatažený v trubkách (CYKY)</t>
  </si>
  <si>
    <t>741130005</t>
  </si>
  <si>
    <t>Ukončení vodič izolovaný do 10 mm2 v rozváděči nebo na přístroji</t>
  </si>
  <si>
    <t>8,00</t>
  </si>
  <si>
    <t>741320103</t>
  </si>
  <si>
    <t>Montáž jističů jednopólových nn do 25 A s krytem se zapojením vodičů</t>
  </si>
  <si>
    <t>741410021</t>
  </si>
  <si>
    <t>Montáž vodič uzemňovací pásek průřezu do 120 mm2 v městské zástavbě v zemi</t>
  </si>
  <si>
    <t>15,00</t>
  </si>
  <si>
    <t>741410041</t>
  </si>
  <si>
    <t>Montáž vodič uzemňovací drát nebo lano D do 10 mm v městské zástavbě</t>
  </si>
  <si>
    <t>741420022</t>
  </si>
  <si>
    <t>Montáž svorka hromosvodná se 3 šrouby</t>
  </si>
  <si>
    <t>2,00</t>
  </si>
  <si>
    <t>1+1</t>
  </si>
  <si>
    <t>741810001</t>
  </si>
  <si>
    <t>Celková prohlídka elektrického rozvodu a zařízení do 100 000,- Kč</t>
  </si>
  <si>
    <t>Ostatní a vedlejší náklady</t>
  </si>
  <si>
    <t>00001</t>
  </si>
  <si>
    <t>Napojení v novém rozpojovací skříni SR402</t>
  </si>
  <si>
    <t>00002</t>
  </si>
  <si>
    <t>Napojení na uzemnění veřejného osvětlení</t>
  </si>
  <si>
    <t>00003</t>
  </si>
  <si>
    <t>Uzemnění - ochrana proti korozi</t>
  </si>
  <si>
    <t>00004</t>
  </si>
  <si>
    <t>Zaměření skutečného provedení přípojky NN</t>
  </si>
  <si>
    <t>00005</t>
  </si>
  <si>
    <t>Dokumentace skutečného provedení stavby</t>
  </si>
  <si>
    <t>00006</t>
  </si>
  <si>
    <t>Zařízení staveniště</t>
  </si>
  <si>
    <t>00007</t>
  </si>
  <si>
    <t>Náklady na dopravu</t>
  </si>
  <si>
    <t>00008</t>
  </si>
  <si>
    <t>Koordinace prací s investorem a dodavatelem stavby</t>
  </si>
  <si>
    <t>00009</t>
  </si>
  <si>
    <t>Komplexní zkoušky, vč. vypracování harmonogramu</t>
  </si>
  <si>
    <t>Materiály</t>
  </si>
  <si>
    <t>01403</t>
  </si>
  <si>
    <t>FeZn 30x4mm</t>
  </si>
  <si>
    <t>01404</t>
  </si>
  <si>
    <t>FeZn R=10mm s PVC izolací</t>
  </si>
  <si>
    <t>01429</t>
  </si>
  <si>
    <t>Svorka SR02</t>
  </si>
  <si>
    <t>01431</t>
  </si>
  <si>
    <t>Svorka SR03</t>
  </si>
  <si>
    <t>02995</t>
  </si>
  <si>
    <t>CYKY-J 4x10mm2</t>
  </si>
  <si>
    <t>21202</t>
  </si>
  <si>
    <t>Jistič jednopólový - 20B/1</t>
  </si>
  <si>
    <t>35701</t>
  </si>
  <si>
    <t>Elektroměrový rozvaděč v plastovém pilíři - ER112/PKP7P (jistič 20B/1)</t>
  </si>
  <si>
    <t>90001</t>
  </si>
  <si>
    <t>Fólie z polyetylenu šíře 220mm</t>
  </si>
  <si>
    <t>90021</t>
  </si>
  <si>
    <t>Chránička ohebná korugovaná HDPE40</t>
  </si>
  <si>
    <t>Sollertia spol. s r.o.</t>
  </si>
  <si>
    <t>Elektromontážní práce – silnoproud celkem:</t>
  </si>
  <si>
    <t>Zemní a pomocné stavební práce při elektromontážích celkem:</t>
  </si>
  <si>
    <t>Elektroinstalace - silnoproud celkem:</t>
  </si>
  <si>
    <t>Ostatní a vedlejší náklady celkem:</t>
  </si>
  <si>
    <t>Materiály celkem:</t>
  </si>
  <si>
    <t>Prořez</t>
  </si>
  <si>
    <t>%</t>
  </si>
  <si>
    <t>Materiály vč. prořezu celkem: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</si>
  <si>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</si>
  <si>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</si>
  <si>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</si>
  <si>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21-M - Elektromontážní práce – silnoproud - MONTÁŽ</t>
  </si>
  <si>
    <t>46-M - Zemní a pomocné stavební práce při elektromontážích - MONTÁŽ</t>
  </si>
  <si>
    <t>800-741 - Elektroinstalace - silnoproud - MONTÁŽ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</si>
  <si>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</si>
  <si>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</si>
  <si>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</si>
  <si>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</si>
  <si>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</si>
  <si>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499 810 309, 604 646 542</t>
  </si>
  <si>
    <t>Výkresová dokumentace :</t>
  </si>
  <si>
    <t>D1.7.2</t>
  </si>
  <si>
    <t>Situace přípojky NN</t>
  </si>
  <si>
    <t>SOUPIS PRACÍ</t>
  </si>
  <si>
    <t>Soupis prací dle projektové dokumentace DUR+DSP z 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</si>
</sst>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.2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88">
    <xf numFmtId="0" fontId="2" fillId="0" borderId="0" xfId="0" applyFont="1" applyFill="1" applyBorder="1"/>
    <xf numFmtId="0" fontId="3" fillId="0" borderId="0" xfId="1" applyFont="1" applyAlignment="1">
      <alignment horizontal="center" vertical="top" wrapText="1" readingOrder="1"/>
    </xf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2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9" fillId="0" borderId="11" xfId="1" applyFont="1" applyBorder="1" applyAlignment="1">
      <alignment vertical="center" wrapText="1" readingOrder="1"/>
    </xf>
    <xf numFmtId="164" fontId="9" fillId="0" borderId="11" xfId="1" applyNumberFormat="1" applyFont="1" applyBorder="1" applyAlignment="1">
      <alignment horizontal="right" vertical="center" wrapText="1" readingOrder="1"/>
    </xf>
    <xf numFmtId="0" fontId="2" fillId="0" borderId="13" xfId="0" applyFont="1" applyFill="1" applyBorder="1" applyAlignment="1">
      <alignment vertical="center"/>
    </xf>
    <xf numFmtId="165" fontId="20" fillId="0" borderId="13" xfId="0" applyNumberFormat="1" applyFont="1" applyFill="1" applyBorder="1" applyAlignment="1">
      <alignment vertical="center"/>
    </xf>
    <xf numFmtId="0" fontId="9" fillId="0" borderId="14" xfId="1" applyFont="1" applyBorder="1" applyAlignment="1">
      <alignment vertical="center" wrapText="1" readingOrder="1"/>
    </xf>
    <xf numFmtId="0" fontId="11" fillId="0" borderId="0" xfId="1" applyFont="1" applyAlignment="1">
      <alignment vertical="center" wrapText="1" readingOrder="1"/>
    </xf>
    <xf numFmtId="0" fontId="12" fillId="0" borderId="12" xfId="1" applyFont="1" applyBorder="1" applyAlignment="1">
      <alignment vertical="center" wrapText="1" readingOrder="1"/>
    </xf>
    <xf numFmtId="0" fontId="11" fillId="0" borderId="12" xfId="1" applyFont="1" applyBorder="1" applyAlignment="1">
      <alignment vertical="center" wrapText="1" readingOrder="1"/>
    </xf>
    <xf numFmtId="164" fontId="9" fillId="0" borderId="0" xfId="1" applyNumberFormat="1" applyFont="1" applyBorder="1" applyAlignment="1">
      <alignment horizontal="right" vertical="center" wrapText="1" readingOrder="1"/>
    </xf>
    <xf numFmtId="0" fontId="12" fillId="0" borderId="0" xfId="1" applyFont="1" applyAlignment="1">
      <alignment vertical="center" wrapText="1" readingOrder="1"/>
    </xf>
    <xf numFmtId="0" fontId="9" fillId="0" borderId="12" xfId="1" applyFont="1" applyBorder="1" applyAlignment="1">
      <alignment vertical="center" wrapText="1" readingOrder="1"/>
    </xf>
    <xf numFmtId="0" fontId="17" fillId="0" borderId="0" xfId="0" applyFont="1"/>
    <xf numFmtId="0" fontId="22" fillId="0" borderId="0" xfId="1" applyFont="1" applyAlignment="1">
      <alignment horizontal="right" vertical="center" wrapText="1" readingOrder="1"/>
    </xf>
    <xf numFmtId="0" fontId="22" fillId="0" borderId="0" xfId="1" applyFont="1" applyAlignment="1">
      <alignment vertical="center" wrapText="1" readingOrder="1"/>
    </xf>
    <xf numFmtId="164" fontId="22" fillId="0" borderId="0" xfId="1" applyNumberFormat="1" applyFont="1" applyAlignment="1">
      <alignment horizontal="right" vertical="center" wrapText="1" readingOrder="1"/>
    </xf>
    <xf numFmtId="0" fontId="17" fillId="0" borderId="0" xfId="0" applyFont="1" applyAlignment="1">
      <alignment vertical="center"/>
    </xf>
    <xf numFmtId="0" fontId="23" fillId="0" borderId="0" xfId="1" applyFont="1" applyAlignment="1">
      <alignment vertical="center" wrapText="1" readingOrder="1"/>
    </xf>
    <xf numFmtId="0" fontId="15" fillId="0" borderId="0" xfId="1" applyFont="1" applyAlignment="1">
      <alignment horizontal="center" vertical="top" wrapText="1" readingOrder="1"/>
    </xf>
    <xf numFmtId="0" fontId="17" fillId="0" borderId="13" xfId="0" applyFont="1" applyBorder="1"/>
    <xf numFmtId="0" fontId="24" fillId="0" borderId="0" xfId="0" applyFont="1" applyAlignment="1">
      <alignment horizontal="right"/>
    </xf>
    <xf numFmtId="0" fontId="25" fillId="0" borderId="9" xfId="1" applyFont="1" applyBorder="1" applyAlignment="1">
      <alignment horizontal="right" vertical="center" wrapText="1" readingOrder="1"/>
    </xf>
    <xf numFmtId="0" fontId="25" fillId="0" borderId="9" xfId="1" applyFont="1" applyBorder="1" applyAlignment="1">
      <alignment vertical="center" wrapText="1" readingOrder="1"/>
    </xf>
    <xf numFmtId="0" fontId="25" fillId="0" borderId="15" xfId="1" applyFont="1" applyBorder="1" applyAlignment="1">
      <alignment horizontal="righ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right" vertical="center" wrapText="1" readingOrder="1"/>
    </xf>
    <xf numFmtId="165" fontId="23" fillId="0" borderId="0" xfId="1" applyNumberFormat="1" applyFont="1" applyAlignment="1">
      <alignment horizontal="right" vertical="center" wrapText="1" readingOrder="1"/>
    </xf>
    <xf numFmtId="7" fontId="22" fillId="0" borderId="0" xfId="1" applyNumberFormat="1" applyFont="1" applyAlignment="1">
      <alignment horizontal="right" vertical="center" wrapText="1" readingOrder="1"/>
    </xf>
    <xf numFmtId="165" fontId="22" fillId="0" borderId="0" xfId="1" applyNumberFormat="1" applyFont="1" applyAlignment="1">
      <alignment horizontal="right" vertical="center" wrapText="1" readingOrder="1"/>
    </xf>
    <xf numFmtId="0" fontId="22" fillId="0" borderId="16" xfId="1" applyFont="1" applyBorder="1" applyAlignment="1">
      <alignment horizontal="right" vertical="center" wrapText="1" readingOrder="1"/>
    </xf>
    <xf numFmtId="0" fontId="22" fillId="0" borderId="16" xfId="1" applyFont="1" applyBorder="1" applyAlignment="1">
      <alignment vertical="center" wrapText="1" readingOrder="1"/>
    </xf>
    <xf numFmtId="165" fontId="22" fillId="0" borderId="16" xfId="1" applyNumberFormat="1" applyFont="1" applyBorder="1" applyAlignment="1">
      <alignment horizontal="right" vertical="center" wrapText="1" readingOrder="1"/>
    </xf>
    <xf numFmtId="0" fontId="23" fillId="0" borderId="0" xfId="1" applyFont="1" applyAlignment="1">
      <alignment horizontal="left" vertical="center" wrapText="1" readingOrder="1"/>
    </xf>
    <xf numFmtId="0" fontId="23" fillId="0" borderId="0" xfId="1" applyFont="1" applyAlignment="1">
      <alignment horizontal="right" vertical="center" wrapText="1" readingOrder="1"/>
    </xf>
    <xf numFmtId="7" fontId="23" fillId="0" borderId="0" xfId="1" applyNumberFormat="1" applyFont="1" applyAlignment="1">
      <alignment horizontal="right" vertical="center" wrapText="1" readingOrder="1"/>
    </xf>
    <xf numFmtId="7" fontId="22" fillId="0" borderId="16" xfId="1" applyNumberFormat="1" applyFont="1" applyBorder="1" applyAlignment="1">
      <alignment horizontal="right" vertical="center" wrapText="1" readingOrder="1"/>
    </xf>
    <xf numFmtId="0" fontId="23" fillId="0" borderId="17" xfId="1" applyFont="1" applyBorder="1" applyAlignment="1">
      <alignment horizontal="left" vertical="center" wrapText="1" readingOrder="1"/>
    </xf>
    <xf numFmtId="0" fontId="23" fillId="0" borderId="17" xfId="1" applyFont="1" applyBorder="1" applyAlignment="1">
      <alignment vertical="center" wrapText="1" readingOrder="1"/>
    </xf>
    <xf numFmtId="0" fontId="23" fillId="0" borderId="17" xfId="1" applyFont="1" applyBorder="1" applyAlignment="1">
      <alignment horizontal="right" vertical="center" wrapText="1" readingOrder="1"/>
    </xf>
    <xf numFmtId="7" fontId="23" fillId="0" borderId="17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2" fillId="5" borderId="5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18" fillId="0" borderId="0" xfId="2" applyFont="1" applyAlignment="1">
      <alignment vertical="center"/>
    </xf>
    <xf numFmtId="0" fontId="18" fillId="0" borderId="0" xfId="2" applyFont="1" applyAlignment="1">
      <alignment vertical="top"/>
    </xf>
    <xf numFmtId="0" fontId="4" fillId="0" borderId="0" xfId="1" applyFont="1" applyAlignment="1">
      <alignment horizontal="center" vertical="top" wrapText="1" readingOrder="1"/>
    </xf>
    <xf numFmtId="0" fontId="2" fillId="0" borderId="0" xfId="0" applyFont="1" applyFill="1" applyBorder="1"/>
    <xf numFmtId="0" fontId="5" fillId="0" borderId="0" xfId="1" applyFont="1" applyAlignment="1">
      <alignment horizontal="right"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6" fillId="5" borderId="0" xfId="1" applyFont="1" applyFill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23" fillId="0" borderId="0" xfId="1" applyFont="1" applyAlignment="1">
      <alignment vertical="top" wrapText="1" readingOrder="1"/>
    </xf>
    <xf numFmtId="0" fontId="8" fillId="0" borderId="0" xfId="1" applyFont="1" applyAlignment="1">
      <alignment vertical="top" wrapText="1" readingOrder="1"/>
    </xf>
    <xf numFmtId="0" fontId="26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14" fillId="0" borderId="0" xfId="1" applyFont="1" applyAlignment="1">
      <alignment horizontal="center"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24" fillId="0" borderId="13" xfId="0" applyFont="1" applyBorder="1" applyAlignment="1">
      <alignment horizontal="right"/>
    </xf>
    <xf numFmtId="0" fontId="21" fillId="4" borderId="0" xfId="1" applyFont="1" applyFill="1" applyAlignment="1">
      <alignment horizontal="center" vertical="top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 applyBorder="1"/>
    <xf numFmtId="0" fontId="19" fillId="0" borderId="0" xfId="0" applyFont="1" applyFill="1" applyBorder="1" applyAlignment="1">
      <alignment horizontal="right"/>
    </xf>
    <xf numFmtId="0" fontId="20" fillId="0" borderId="13" xfId="0" applyFont="1" applyFill="1" applyBorder="1" applyAlignment="1">
      <alignment horizontal="right" vertical="center"/>
    </xf>
    <xf numFmtId="0" fontId="2" fillId="0" borderId="10" xfId="1" applyFont="1" applyBorder="1" applyAlignment="1">
      <alignment vertical="top" wrapText="1"/>
    </xf>
    <xf numFmtId="0" fontId="14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ySplit="7" topLeftCell="A8" activePane="bottomLeft" state="frozen"/>
      <selection pane="bottomLeft" activeCell="E29" sqref="E29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5.42578125" customWidth="1"/>
    <col min="9" max="9" width="3.140625" customWidth="1"/>
    <col min="10" max="10" width="0" hidden="1" customWidth="1"/>
    <col min="11" max="11" width="3.5703125" customWidth="1"/>
    <col min="12" max="12" width="32.140625" customWidth="1"/>
    <col min="13" max="13" width="12.28515625" customWidth="1"/>
    <col min="14" max="14" width="7.28515625" customWidth="1"/>
    <col min="15" max="15" width="10.42578125" customWidth="1"/>
    <col min="16" max="16" width="0" hidden="1" customWidth="1"/>
    <col min="17" max="17" width="1.28515625" customWidth="1"/>
    <col min="18" max="19" width="0.5703125" customWidth="1"/>
  </cols>
  <sheetData>
    <row r="1" spans="1:19" ht="20.25" x14ac:dyDescent="0.25">
      <c r="L1" s="1" t="s">
        <v>0</v>
      </c>
    </row>
    <row r="2" spans="1:19" x14ac:dyDescent="0.25">
      <c r="F2" s="64" t="s">
        <v>1</v>
      </c>
      <c r="G2" s="65"/>
      <c r="H2" s="65"/>
      <c r="I2" s="65"/>
      <c r="J2" s="65"/>
      <c r="K2" s="65"/>
      <c r="L2" s="65"/>
      <c r="M2" s="65"/>
      <c r="N2" s="65"/>
    </row>
    <row r="3" spans="1:19" x14ac:dyDescent="0.25">
      <c r="H3" s="64" t="s">
        <v>2</v>
      </c>
      <c r="I3" s="65"/>
      <c r="J3" s="65"/>
      <c r="K3" s="65"/>
      <c r="L3" s="65"/>
      <c r="M3" s="65"/>
    </row>
    <row r="4" spans="1:19" ht="2.85" customHeight="1" x14ac:dyDescent="0.25"/>
    <row r="5" spans="1:19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1.25" customHeight="1" x14ac:dyDescent="0.25">
      <c r="A6" s="66" t="s">
        <v>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7" spans="1:19" ht="0" hidden="1" customHeight="1" x14ac:dyDescent="0.25"/>
    <row r="8" spans="1:19" ht="2.8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9" ht="5.65" customHeight="1" x14ac:dyDescent="0.25"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  <c r="R9" s="4"/>
    </row>
    <row r="10" spans="1:19" ht="16.350000000000001" customHeight="1" x14ac:dyDescent="0.25">
      <c r="B10" s="55"/>
      <c r="C10" s="56"/>
      <c r="D10" s="67" t="s">
        <v>4</v>
      </c>
      <c r="E10" s="68"/>
      <c r="F10" s="68"/>
      <c r="G10" s="69" t="s">
        <v>5</v>
      </c>
      <c r="H10" s="68"/>
      <c r="I10" s="68"/>
      <c r="J10" s="68"/>
      <c r="K10" s="68"/>
      <c r="L10" s="68"/>
      <c r="M10" s="68"/>
      <c r="N10" s="68"/>
      <c r="O10" s="68"/>
      <c r="P10" s="56"/>
      <c r="Q10" s="57"/>
      <c r="R10" s="4"/>
    </row>
    <row r="11" spans="1:19" ht="16.350000000000001" customHeight="1" x14ac:dyDescent="0.25">
      <c r="B11" s="55"/>
      <c r="C11" s="56"/>
      <c r="D11" s="67" t="s">
        <v>6</v>
      </c>
      <c r="E11" s="68"/>
      <c r="F11" s="68"/>
      <c r="G11" s="69" t="s">
        <v>7</v>
      </c>
      <c r="H11" s="68"/>
      <c r="I11" s="68"/>
      <c r="J11" s="68"/>
      <c r="K11" s="68"/>
      <c r="L11" s="68"/>
      <c r="M11" s="68"/>
      <c r="N11" s="68"/>
      <c r="O11" s="68"/>
      <c r="P11" s="56"/>
      <c r="Q11" s="57"/>
      <c r="R11" s="4"/>
    </row>
    <row r="12" spans="1:19" ht="16.350000000000001" customHeight="1" x14ac:dyDescent="0.25">
      <c r="B12" s="55"/>
      <c r="C12" s="56"/>
      <c r="D12" s="58"/>
      <c r="E12" s="56"/>
      <c r="F12" s="56"/>
      <c r="G12" s="75" t="s">
        <v>9</v>
      </c>
      <c r="H12" s="76"/>
      <c r="I12" s="76"/>
      <c r="J12" s="76"/>
      <c r="K12" s="76"/>
      <c r="L12" s="76"/>
      <c r="M12" s="76"/>
      <c r="N12" s="76"/>
      <c r="O12" s="76"/>
      <c r="P12" s="56"/>
      <c r="Q12" s="57"/>
      <c r="R12" s="4"/>
    </row>
    <row r="13" spans="1:19" ht="16.350000000000001" customHeight="1" x14ac:dyDescent="0.25">
      <c r="B13" s="55"/>
      <c r="C13" s="56"/>
      <c r="D13" s="67" t="s">
        <v>8</v>
      </c>
      <c r="E13" s="68"/>
      <c r="F13" s="68"/>
      <c r="G13" s="70" t="s">
        <v>171</v>
      </c>
      <c r="H13" s="68"/>
      <c r="I13" s="68"/>
      <c r="J13" s="68"/>
      <c r="K13" s="68"/>
      <c r="L13" s="68"/>
      <c r="M13" s="68"/>
      <c r="N13" s="68"/>
      <c r="O13" s="68"/>
      <c r="P13" s="56"/>
      <c r="Q13" s="57"/>
      <c r="R13" s="4"/>
    </row>
    <row r="14" spans="1:19" ht="2.85" customHeight="1" x14ac:dyDescent="0.25">
      <c r="B14" s="59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1"/>
      <c r="R14" s="4"/>
    </row>
    <row r="15" spans="1:19" ht="0" hidden="1" customHeight="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9" ht="2.85" customHeight="1" x14ac:dyDescent="0.2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9" ht="17.100000000000001" customHeight="1" x14ac:dyDescent="0.25"/>
    <row r="18" spans="2:9" ht="11.45" customHeight="1" x14ac:dyDescent="0.25">
      <c r="B18" s="71" t="s">
        <v>10</v>
      </c>
      <c r="C18" s="65"/>
      <c r="D18" s="65"/>
      <c r="E18" s="72" t="s">
        <v>11</v>
      </c>
      <c r="F18" s="65"/>
      <c r="G18" s="65"/>
      <c r="H18" s="65"/>
    </row>
    <row r="19" spans="2:9" ht="11.25" customHeight="1" x14ac:dyDescent="0.25">
      <c r="B19" s="71" t="s">
        <v>8</v>
      </c>
      <c r="C19" s="65"/>
      <c r="D19" s="65"/>
      <c r="E19" s="72" t="s">
        <v>12</v>
      </c>
      <c r="F19" s="65"/>
      <c r="G19" s="65"/>
      <c r="H19" s="65"/>
    </row>
    <row r="20" spans="2:9" ht="0" hidden="1" customHeight="1" x14ac:dyDescent="0.25"/>
    <row r="21" spans="2:9" ht="8.4499999999999993" customHeight="1" x14ac:dyDescent="0.25"/>
    <row r="22" spans="2:9" ht="11.45" customHeight="1" x14ac:dyDescent="0.25">
      <c r="B22" s="71" t="s">
        <v>13</v>
      </c>
      <c r="C22" s="65"/>
      <c r="D22" s="65"/>
      <c r="E22" s="74" t="s">
        <v>14</v>
      </c>
      <c r="F22" s="65"/>
      <c r="G22" s="65"/>
      <c r="H22" s="65"/>
      <c r="I22" s="65"/>
    </row>
    <row r="23" spans="2:9" ht="11.45" customHeight="1" x14ac:dyDescent="0.25">
      <c r="B23" s="71" t="s">
        <v>15</v>
      </c>
      <c r="C23" s="65"/>
      <c r="D23" s="65"/>
      <c r="E23" s="74" t="s">
        <v>166</v>
      </c>
      <c r="F23" s="65"/>
      <c r="G23" s="65"/>
      <c r="H23" s="65"/>
      <c r="I23" s="65"/>
    </row>
    <row r="24" spans="2:9" ht="11.25" customHeight="1" x14ac:dyDescent="0.25">
      <c r="B24" s="71" t="s">
        <v>16</v>
      </c>
      <c r="C24" s="65"/>
      <c r="D24" s="65"/>
      <c r="E24" s="73" t="s">
        <v>167</v>
      </c>
      <c r="F24" s="65"/>
      <c r="G24" s="65"/>
      <c r="H24" s="65"/>
      <c r="I24" s="65"/>
    </row>
    <row r="25" spans="2:9" ht="11.45" customHeight="1" x14ac:dyDescent="0.25">
      <c r="B25" s="71" t="s">
        <v>17</v>
      </c>
      <c r="C25" s="65"/>
      <c r="D25" s="65"/>
      <c r="E25" s="74" t="s">
        <v>18</v>
      </c>
      <c r="F25" s="65"/>
      <c r="G25" s="65"/>
      <c r="H25" s="65"/>
      <c r="I25" s="65"/>
    </row>
    <row r="28" spans="2:9" x14ac:dyDescent="0.25">
      <c r="E28" s="62" t="s">
        <v>172</v>
      </c>
      <c r="F28" s="24"/>
      <c r="G28" s="24"/>
    </row>
    <row r="29" spans="2:9" x14ac:dyDescent="0.25">
      <c r="E29" s="62" t="s">
        <v>168</v>
      </c>
      <c r="F29" s="24"/>
      <c r="G29" s="24"/>
    </row>
    <row r="30" spans="2:9" x14ac:dyDescent="0.25">
      <c r="E30" s="63" t="s">
        <v>169</v>
      </c>
      <c r="F30" s="24"/>
      <c r="G30" s="63" t="s">
        <v>170</v>
      </c>
    </row>
    <row r="31" spans="2:9" x14ac:dyDescent="0.25">
      <c r="E31" s="62"/>
      <c r="F31" s="24"/>
      <c r="G31" s="24"/>
    </row>
    <row r="32" spans="2:9" x14ac:dyDescent="0.25">
      <c r="E32" s="62"/>
      <c r="F32" s="24"/>
      <c r="G32" s="24"/>
    </row>
    <row r="33" spans="5:7" x14ac:dyDescent="0.25">
      <c r="E33" s="62"/>
      <c r="F33" s="24"/>
      <c r="G33" s="24"/>
    </row>
  </sheetData>
  <mergeCells count="22">
    <mergeCell ref="B24:D24"/>
    <mergeCell ref="E24:I24"/>
    <mergeCell ref="B25:D25"/>
    <mergeCell ref="E25:I25"/>
    <mergeCell ref="G12:O12"/>
    <mergeCell ref="B19:D19"/>
    <mergeCell ref="E19:H19"/>
    <mergeCell ref="B22:D22"/>
    <mergeCell ref="E22:I22"/>
    <mergeCell ref="B23:D23"/>
    <mergeCell ref="E23:I23"/>
    <mergeCell ref="D11:F11"/>
    <mergeCell ref="G11:O11"/>
    <mergeCell ref="D13:F13"/>
    <mergeCell ref="G13:O13"/>
    <mergeCell ref="B18:D18"/>
    <mergeCell ref="E18:H18"/>
    <mergeCell ref="F2:N2"/>
    <mergeCell ref="H3:M3"/>
    <mergeCell ref="A6:S6"/>
    <mergeCell ref="D10:F10"/>
    <mergeCell ref="G10:O10"/>
  </mergeCells>
  <hyperlinks>
    <hyperlink ref="E23" r:id="rId1"/>
  </hyperlinks>
  <pageMargins left="0.23622047244094491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11" sqref="D11"/>
    </sheetView>
  </sheetViews>
  <sheetFormatPr defaultColWidth="9" defaultRowHeight="15" x14ac:dyDescent="0.25"/>
  <cols>
    <col min="1" max="1" width="4.7109375" style="24" customWidth="1"/>
    <col min="2" max="2" width="73.140625" style="24" customWidth="1"/>
    <col min="3" max="3" width="5.7109375" style="24" customWidth="1"/>
    <col min="4" max="4" width="12.7109375" style="24" customWidth="1"/>
    <col min="5" max="16384" width="9" style="24"/>
  </cols>
  <sheetData>
    <row r="1" spans="1:4" ht="20.25" x14ac:dyDescent="0.25">
      <c r="A1" s="77" t="s">
        <v>156</v>
      </c>
      <c r="B1" s="77"/>
      <c r="C1" s="77"/>
      <c r="D1" s="77"/>
    </row>
    <row r="2" spans="1:4" x14ac:dyDescent="0.25">
      <c r="A2" s="78" t="s">
        <v>157</v>
      </c>
      <c r="B2" s="78"/>
      <c r="C2" s="78"/>
      <c r="D2" s="78"/>
    </row>
    <row r="3" spans="1:4" x14ac:dyDescent="0.25">
      <c r="A3" s="78" t="s">
        <v>2</v>
      </c>
      <c r="B3" s="78"/>
      <c r="C3" s="78"/>
      <c r="D3" s="78"/>
    </row>
    <row r="4" spans="1:4" ht="3" customHeight="1" x14ac:dyDescent="0.25">
      <c r="A4" s="30"/>
      <c r="B4" s="30"/>
      <c r="C4" s="30"/>
      <c r="D4" s="30"/>
    </row>
    <row r="5" spans="1:4" x14ac:dyDescent="0.25">
      <c r="A5" s="31"/>
      <c r="B5" s="79" t="s">
        <v>158</v>
      </c>
      <c r="C5" s="79"/>
      <c r="D5" s="79"/>
    </row>
    <row r="6" spans="1:4" ht="3" customHeight="1" x14ac:dyDescent="0.25">
      <c r="B6" s="32"/>
      <c r="C6" s="32"/>
      <c r="D6" s="32"/>
    </row>
    <row r="7" spans="1:4" ht="15.75" x14ac:dyDescent="0.25">
      <c r="A7" s="80" t="s">
        <v>19</v>
      </c>
      <c r="B7" s="80"/>
      <c r="C7" s="80"/>
      <c r="D7" s="80"/>
    </row>
    <row r="8" spans="1:4" ht="3" customHeight="1" x14ac:dyDescent="0.25"/>
    <row r="9" spans="1:4" s="28" customFormat="1" x14ac:dyDescent="0.25">
      <c r="A9" s="33" t="s">
        <v>20</v>
      </c>
      <c r="B9" s="34" t="s">
        <v>21</v>
      </c>
      <c r="C9" s="33"/>
      <c r="D9" s="35" t="s">
        <v>22</v>
      </c>
    </row>
    <row r="10" spans="1:4" s="28" customFormat="1" x14ac:dyDescent="0.25">
      <c r="A10" s="36" t="s">
        <v>23</v>
      </c>
      <c r="B10" s="29" t="s">
        <v>24</v>
      </c>
      <c r="C10" s="37"/>
      <c r="D10" s="38"/>
    </row>
    <row r="11" spans="1:4" s="28" customFormat="1" x14ac:dyDescent="0.25">
      <c r="A11" s="25" t="s">
        <v>25</v>
      </c>
      <c r="B11" s="26" t="s">
        <v>159</v>
      </c>
      <c r="C11" s="39"/>
      <c r="D11" s="40">
        <f>'Položky všech ceníků'!G13</f>
        <v>0</v>
      </c>
    </row>
    <row r="12" spans="1:4" s="28" customFormat="1" x14ac:dyDescent="0.25">
      <c r="A12" s="25" t="s">
        <v>26</v>
      </c>
      <c r="B12" s="26" t="s">
        <v>160</v>
      </c>
      <c r="C12" s="39"/>
      <c r="D12" s="40">
        <f>'Položky všech ceníků'!G38</f>
        <v>0</v>
      </c>
    </row>
    <row r="13" spans="1:4" s="28" customFormat="1" x14ac:dyDescent="0.25">
      <c r="A13" s="25" t="s">
        <v>27</v>
      </c>
      <c r="B13" s="26" t="s">
        <v>161</v>
      </c>
      <c r="C13" s="39"/>
      <c r="D13" s="40">
        <f>'Položky všech ceníků'!G53</f>
        <v>0</v>
      </c>
    </row>
    <row r="14" spans="1:4" s="28" customFormat="1" x14ac:dyDescent="0.25">
      <c r="A14" s="41" t="s">
        <v>28</v>
      </c>
      <c r="B14" s="42" t="s">
        <v>162</v>
      </c>
      <c r="C14" s="41"/>
      <c r="D14" s="43">
        <f>'Položky všech ceníků'!G90</f>
        <v>0</v>
      </c>
    </row>
    <row r="15" spans="1:4" s="28" customFormat="1" x14ac:dyDescent="0.25">
      <c r="A15" s="44" t="s">
        <v>8</v>
      </c>
      <c r="B15" s="29" t="s">
        <v>30</v>
      </c>
      <c r="C15" s="45"/>
      <c r="D15" s="46">
        <f>SUM(D11:D14)</f>
        <v>0</v>
      </c>
    </row>
    <row r="16" spans="1:4" s="28" customFormat="1" x14ac:dyDescent="0.25">
      <c r="A16" s="44"/>
      <c r="B16" s="29"/>
      <c r="C16" s="45"/>
      <c r="D16" s="46"/>
    </row>
    <row r="17" spans="1:4" s="28" customFormat="1" x14ac:dyDescent="0.25">
      <c r="A17" s="44" t="s">
        <v>163</v>
      </c>
      <c r="B17" s="29" t="s">
        <v>164</v>
      </c>
      <c r="C17" s="45"/>
      <c r="D17" s="46"/>
    </row>
    <row r="18" spans="1:4" s="28" customFormat="1" x14ac:dyDescent="0.25">
      <c r="A18" s="41" t="s">
        <v>29</v>
      </c>
      <c r="B18" s="42" t="s">
        <v>109</v>
      </c>
      <c r="C18" s="47"/>
      <c r="D18" s="43">
        <f>'Položky všech ceníků'!G70</f>
        <v>0</v>
      </c>
    </row>
    <row r="19" spans="1:4" s="28" customFormat="1" x14ac:dyDescent="0.25">
      <c r="A19" s="44"/>
      <c r="B19" s="29" t="s">
        <v>165</v>
      </c>
      <c r="C19" s="45"/>
      <c r="D19" s="46">
        <f>SUM(D18)</f>
        <v>0</v>
      </c>
    </row>
    <row r="20" spans="1:4" s="28" customFormat="1" x14ac:dyDescent="0.25">
      <c r="A20" s="25" t="s">
        <v>8</v>
      </c>
      <c r="B20" s="26" t="s">
        <v>8</v>
      </c>
      <c r="C20" s="25"/>
      <c r="D20" s="25" t="s">
        <v>8</v>
      </c>
    </row>
    <row r="21" spans="1:4" s="28" customFormat="1" ht="15.75" thickBot="1" x14ac:dyDescent="0.3">
      <c r="A21" s="48" t="s">
        <v>31</v>
      </c>
      <c r="B21" s="49" t="s">
        <v>32</v>
      </c>
      <c r="C21" s="50"/>
      <c r="D21" s="51">
        <f>D15+D19</f>
        <v>0</v>
      </c>
    </row>
    <row r="22" spans="1:4" s="28" customFormat="1" ht="15.75" thickTop="1" x14ac:dyDescent="0.25"/>
    <row r="23" spans="1:4" s="28" customFormat="1" x14ac:dyDescent="0.25"/>
    <row r="24" spans="1:4" s="28" customFormat="1" x14ac:dyDescent="0.25"/>
  </sheetData>
  <mergeCells count="5">
    <mergeCell ref="A1:D1"/>
    <mergeCell ref="A2:D2"/>
    <mergeCell ref="A3:D3"/>
    <mergeCell ref="B5:D5"/>
    <mergeCell ref="A7:D7"/>
  </mergeCells>
  <pageMargins left="0.31496062992125984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zoomScale="115" zoomScaleNormal="115" workbookViewId="0">
      <pane ySplit="7" topLeftCell="A8" activePane="bottomLeft" state="frozen"/>
      <selection pane="bottomLeft" activeCell="C95" sqref="C95"/>
    </sheetView>
  </sheetViews>
  <sheetFormatPr defaultRowHeight="15" x14ac:dyDescent="0.25"/>
  <cols>
    <col min="1" max="1" width="5.85546875" customWidth="1"/>
    <col min="2" max="2" width="10.7109375" customWidth="1"/>
    <col min="3" max="3" width="45.5703125" customWidth="1"/>
    <col min="4" max="4" width="10" customWidth="1"/>
    <col min="5" max="5" width="8.5703125" customWidth="1"/>
    <col min="6" max="6" width="5.42578125" customWidth="1"/>
    <col min="7" max="7" width="12.42578125" customWidth="1"/>
  </cols>
  <sheetData>
    <row r="1" spans="1:7" ht="20.100000000000001" customHeight="1" x14ac:dyDescent="0.3">
      <c r="A1" s="86" t="s">
        <v>147</v>
      </c>
      <c r="B1" s="86"/>
      <c r="C1" s="86"/>
      <c r="D1" s="86"/>
      <c r="E1" s="86"/>
      <c r="F1" s="86"/>
      <c r="G1" s="86"/>
    </row>
    <row r="2" spans="1:7" ht="15.75" x14ac:dyDescent="0.25">
      <c r="A2" s="87" t="s">
        <v>1</v>
      </c>
      <c r="B2" s="87"/>
      <c r="C2" s="87"/>
      <c r="D2" s="87"/>
      <c r="E2" s="87"/>
      <c r="F2" s="87"/>
      <c r="G2" s="87"/>
    </row>
    <row r="3" spans="1:7" ht="15.75" x14ac:dyDescent="0.25">
      <c r="A3" s="87" t="s">
        <v>2</v>
      </c>
      <c r="B3" s="87"/>
      <c r="C3" s="87"/>
      <c r="D3" s="87"/>
      <c r="E3" s="87"/>
      <c r="F3" s="87"/>
      <c r="G3" s="87"/>
    </row>
    <row r="4" spans="1:7" ht="2.85" customHeight="1" x14ac:dyDescent="0.25"/>
    <row r="5" spans="1:7" ht="1.35" customHeight="1" x14ac:dyDescent="0.25">
      <c r="A5" s="2"/>
      <c r="B5" s="2"/>
      <c r="C5" s="2"/>
      <c r="D5" s="2"/>
      <c r="E5" s="2"/>
      <c r="F5" s="2"/>
      <c r="G5" s="2"/>
    </row>
    <row r="6" spans="1:7" ht="11.25" customHeight="1" x14ac:dyDescent="0.25">
      <c r="A6" s="83" t="s">
        <v>3</v>
      </c>
      <c r="B6" s="83"/>
      <c r="C6" s="83"/>
      <c r="D6" s="83"/>
      <c r="E6" s="83"/>
      <c r="F6" s="83"/>
      <c r="G6" s="83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81" t="s">
        <v>33</v>
      </c>
      <c r="B9" s="82"/>
      <c r="C9" s="82"/>
      <c r="D9" s="82"/>
      <c r="E9" s="82"/>
      <c r="F9" s="82"/>
      <c r="G9" s="82"/>
    </row>
    <row r="10" spans="1:7" ht="2.85" customHeight="1" x14ac:dyDescent="0.25"/>
    <row r="11" spans="1:7" ht="11.45" customHeight="1" x14ac:dyDescent="0.25">
      <c r="A11" s="5" t="s">
        <v>34</v>
      </c>
      <c r="B11" s="7" t="s">
        <v>35</v>
      </c>
      <c r="C11" s="7" t="s">
        <v>21</v>
      </c>
      <c r="D11" s="5" t="s">
        <v>36</v>
      </c>
      <c r="E11" s="5" t="s">
        <v>37</v>
      </c>
      <c r="F11" s="7" t="s">
        <v>38</v>
      </c>
      <c r="G11" s="5" t="s">
        <v>39</v>
      </c>
    </row>
    <row r="12" spans="1:7" s="12" customFormat="1" ht="12.95" customHeight="1" x14ac:dyDescent="0.25">
      <c r="A12" s="9">
        <v>1</v>
      </c>
      <c r="B12" s="10" t="s">
        <v>40</v>
      </c>
      <c r="C12" s="17" t="s">
        <v>41</v>
      </c>
      <c r="D12" s="11"/>
      <c r="E12" s="9" t="s">
        <v>42</v>
      </c>
      <c r="F12" s="13" t="s">
        <v>43</v>
      </c>
      <c r="G12" s="14">
        <f>D12*E12</f>
        <v>0</v>
      </c>
    </row>
    <row r="13" spans="1:7" s="12" customFormat="1" ht="12.95" customHeight="1" x14ac:dyDescent="0.25">
      <c r="A13" s="15"/>
      <c r="B13" s="15"/>
      <c r="C13" s="84" t="s">
        <v>148</v>
      </c>
      <c r="D13" s="84"/>
      <c r="E13" s="84"/>
      <c r="F13" s="84"/>
      <c r="G13" s="16">
        <f>SUM(G12)</f>
        <v>0</v>
      </c>
    </row>
    <row r="14" spans="1:7" s="12" customFormat="1" ht="12.95" customHeight="1" x14ac:dyDescent="0.25"/>
    <row r="15" spans="1:7" s="12" customFormat="1" ht="12.95" customHeight="1" x14ac:dyDescent="0.25"/>
    <row r="16" spans="1:7" ht="2.85" customHeight="1" x14ac:dyDescent="0.25"/>
    <row r="17" spans="1:7" ht="0" hidden="1" customHeight="1" x14ac:dyDescent="0.25"/>
    <row r="18" spans="1:7" ht="17.100000000000001" customHeight="1" x14ac:dyDescent="0.25">
      <c r="A18" s="80" t="s">
        <v>44</v>
      </c>
      <c r="B18" s="82"/>
      <c r="C18" s="82"/>
      <c r="D18" s="82"/>
      <c r="E18" s="82"/>
      <c r="F18" s="82"/>
      <c r="G18" s="82"/>
    </row>
    <row r="19" spans="1:7" ht="2.85" customHeight="1" x14ac:dyDescent="0.25"/>
    <row r="20" spans="1:7" ht="11.45" customHeight="1" x14ac:dyDescent="0.25">
      <c r="A20" s="5" t="s">
        <v>34</v>
      </c>
      <c r="B20" s="7" t="s">
        <v>35</v>
      </c>
      <c r="C20" s="7" t="s">
        <v>21</v>
      </c>
      <c r="D20" s="5" t="s">
        <v>36</v>
      </c>
      <c r="E20" s="5" t="s">
        <v>37</v>
      </c>
      <c r="F20" s="7" t="s">
        <v>38</v>
      </c>
      <c r="G20" s="5" t="s">
        <v>39</v>
      </c>
    </row>
    <row r="21" spans="1:7" s="12" customFormat="1" ht="24" customHeight="1" x14ac:dyDescent="0.25">
      <c r="A21" s="9">
        <v>1</v>
      </c>
      <c r="B21" s="10" t="s">
        <v>45</v>
      </c>
      <c r="C21" s="13" t="s">
        <v>46</v>
      </c>
      <c r="D21" s="11"/>
      <c r="E21" s="9" t="s">
        <v>47</v>
      </c>
      <c r="F21" s="13" t="s">
        <v>48</v>
      </c>
      <c r="G21" s="14">
        <f>D21*E21</f>
        <v>0</v>
      </c>
    </row>
    <row r="22" spans="1:7" s="12" customFormat="1" ht="24" customHeight="1" x14ac:dyDescent="0.25">
      <c r="A22" s="9">
        <v>2</v>
      </c>
      <c r="B22" s="10" t="s">
        <v>49</v>
      </c>
      <c r="C22" s="10" t="s">
        <v>50</v>
      </c>
      <c r="D22" s="11"/>
      <c r="E22" s="9" t="s">
        <v>42</v>
      </c>
      <c r="F22" s="10" t="s">
        <v>51</v>
      </c>
      <c r="G22" s="21">
        <f t="shared" ref="G22:G36" si="0">D22*E22</f>
        <v>0</v>
      </c>
    </row>
    <row r="23" spans="1:7" s="12" customFormat="1" ht="24" customHeight="1" x14ac:dyDescent="0.25">
      <c r="A23" s="9">
        <v>3</v>
      </c>
      <c r="B23" s="10" t="s">
        <v>52</v>
      </c>
      <c r="C23" s="10" t="s">
        <v>53</v>
      </c>
      <c r="D23" s="11"/>
      <c r="E23" s="9" t="s">
        <v>54</v>
      </c>
      <c r="F23" s="10" t="s">
        <v>55</v>
      </c>
      <c r="G23" s="21">
        <f t="shared" si="0"/>
        <v>0</v>
      </c>
    </row>
    <row r="24" spans="1:7" s="12" customFormat="1" ht="24" customHeight="1" x14ac:dyDescent="0.25">
      <c r="A24" s="9">
        <v>4</v>
      </c>
      <c r="B24" s="10" t="s">
        <v>56</v>
      </c>
      <c r="C24" s="10" t="s">
        <v>57</v>
      </c>
      <c r="D24" s="11"/>
      <c r="E24" s="9" t="s">
        <v>58</v>
      </c>
      <c r="F24" s="10" t="s">
        <v>55</v>
      </c>
      <c r="G24" s="21">
        <f t="shared" si="0"/>
        <v>0</v>
      </c>
    </row>
    <row r="25" spans="1:7" s="12" customFormat="1" ht="24" customHeight="1" x14ac:dyDescent="0.25">
      <c r="A25" s="9">
        <v>5</v>
      </c>
      <c r="B25" s="10" t="s">
        <v>59</v>
      </c>
      <c r="C25" s="10" t="s">
        <v>60</v>
      </c>
      <c r="D25" s="11"/>
      <c r="E25" s="9" t="s">
        <v>42</v>
      </c>
      <c r="F25" s="10" t="s">
        <v>51</v>
      </c>
      <c r="G25" s="21">
        <f t="shared" si="0"/>
        <v>0</v>
      </c>
    </row>
    <row r="26" spans="1:7" s="12" customFormat="1" ht="12.95" customHeight="1" x14ac:dyDescent="0.25">
      <c r="A26" s="9">
        <v>6</v>
      </c>
      <c r="B26" s="10" t="s">
        <v>61</v>
      </c>
      <c r="C26" s="10" t="s">
        <v>62</v>
      </c>
      <c r="D26" s="11"/>
      <c r="E26" s="9" t="s">
        <v>63</v>
      </c>
      <c r="F26" s="10" t="s">
        <v>55</v>
      </c>
      <c r="G26" s="21">
        <f t="shared" si="0"/>
        <v>0</v>
      </c>
    </row>
    <row r="27" spans="1:7" s="12" customFormat="1" ht="24" customHeight="1" x14ac:dyDescent="0.25">
      <c r="A27" s="9">
        <v>7</v>
      </c>
      <c r="B27" s="10" t="s">
        <v>64</v>
      </c>
      <c r="C27" s="10" t="s">
        <v>65</v>
      </c>
      <c r="D27" s="11"/>
      <c r="E27" s="9" t="s">
        <v>54</v>
      </c>
      <c r="F27" s="10" t="s">
        <v>55</v>
      </c>
      <c r="G27" s="21">
        <f t="shared" si="0"/>
        <v>0</v>
      </c>
    </row>
    <row r="28" spans="1:7" s="12" customFormat="1" ht="24" customHeight="1" x14ac:dyDescent="0.25">
      <c r="A28" s="9">
        <v>8</v>
      </c>
      <c r="B28" s="10" t="s">
        <v>66</v>
      </c>
      <c r="C28" s="10" t="s">
        <v>67</v>
      </c>
      <c r="D28" s="11"/>
      <c r="E28" s="9" t="s">
        <v>58</v>
      </c>
      <c r="F28" s="10" t="s">
        <v>55</v>
      </c>
      <c r="G28" s="21">
        <f t="shared" si="0"/>
        <v>0</v>
      </c>
    </row>
    <row r="29" spans="1:7" s="12" customFormat="1" ht="24" customHeight="1" x14ac:dyDescent="0.25">
      <c r="A29" s="9">
        <v>9</v>
      </c>
      <c r="B29" s="10" t="s">
        <v>68</v>
      </c>
      <c r="C29" s="10" t="s">
        <v>69</v>
      </c>
      <c r="D29" s="11"/>
      <c r="E29" s="9" t="s">
        <v>63</v>
      </c>
      <c r="F29" s="10" t="s">
        <v>55</v>
      </c>
      <c r="G29" s="21">
        <f t="shared" si="0"/>
        <v>0</v>
      </c>
    </row>
    <row r="30" spans="1:7" s="12" customFormat="1" ht="24" customHeight="1" x14ac:dyDescent="0.25">
      <c r="A30" s="9">
        <v>10</v>
      </c>
      <c r="B30" s="10" t="s">
        <v>70</v>
      </c>
      <c r="C30" s="10" t="s">
        <v>71</v>
      </c>
      <c r="D30" s="11"/>
      <c r="E30" s="9" t="s">
        <v>42</v>
      </c>
      <c r="F30" s="10" t="s">
        <v>43</v>
      </c>
      <c r="G30" s="21">
        <f t="shared" si="0"/>
        <v>0</v>
      </c>
    </row>
    <row r="31" spans="1:7" s="12" customFormat="1" ht="24" customHeight="1" x14ac:dyDescent="0.25">
      <c r="A31" s="9">
        <v>11</v>
      </c>
      <c r="B31" s="10" t="s">
        <v>72</v>
      </c>
      <c r="C31" s="10" t="s">
        <v>73</v>
      </c>
      <c r="D31" s="11"/>
      <c r="E31" s="9" t="s">
        <v>42</v>
      </c>
      <c r="F31" s="10" t="s">
        <v>43</v>
      </c>
      <c r="G31" s="21">
        <f t="shared" si="0"/>
        <v>0</v>
      </c>
    </row>
    <row r="32" spans="1:7" s="12" customFormat="1" ht="24" customHeight="1" x14ac:dyDescent="0.25">
      <c r="A32" s="9">
        <v>12</v>
      </c>
      <c r="B32" s="10" t="s">
        <v>74</v>
      </c>
      <c r="C32" s="10" t="s">
        <v>75</v>
      </c>
      <c r="D32" s="11"/>
      <c r="E32" s="9" t="s">
        <v>76</v>
      </c>
      <c r="F32" s="10" t="s">
        <v>51</v>
      </c>
      <c r="G32" s="21">
        <f t="shared" si="0"/>
        <v>0</v>
      </c>
    </row>
    <row r="33" spans="1:7" s="12" customFormat="1" ht="12.95" customHeight="1" x14ac:dyDescent="0.25">
      <c r="A33" s="9">
        <v>13</v>
      </c>
      <c r="B33" s="10" t="s">
        <v>77</v>
      </c>
      <c r="C33" s="10" t="s">
        <v>78</v>
      </c>
      <c r="D33" s="11"/>
      <c r="E33" s="9" t="s">
        <v>79</v>
      </c>
      <c r="F33" s="10" t="s">
        <v>55</v>
      </c>
      <c r="G33" s="21">
        <f t="shared" si="0"/>
        <v>0</v>
      </c>
    </row>
    <row r="34" spans="1:7" s="12" customFormat="1" ht="24" customHeight="1" x14ac:dyDescent="0.25">
      <c r="A34" s="9">
        <v>14</v>
      </c>
      <c r="B34" s="10" t="s">
        <v>80</v>
      </c>
      <c r="C34" s="10" t="s">
        <v>81</v>
      </c>
      <c r="D34" s="11"/>
      <c r="E34" s="9" t="s">
        <v>82</v>
      </c>
      <c r="F34" s="10" t="s">
        <v>55</v>
      </c>
      <c r="G34" s="21">
        <f t="shared" si="0"/>
        <v>0</v>
      </c>
    </row>
    <row r="35" spans="1:7" s="12" customFormat="1" ht="12.95" customHeight="1" x14ac:dyDescent="0.25">
      <c r="A35" s="9">
        <v>15</v>
      </c>
      <c r="B35" s="10" t="s">
        <v>83</v>
      </c>
      <c r="C35" s="10" t="s">
        <v>84</v>
      </c>
      <c r="D35" s="11"/>
      <c r="E35" s="9" t="s">
        <v>85</v>
      </c>
      <c r="F35" s="10" t="s">
        <v>51</v>
      </c>
      <c r="G35" s="21">
        <f t="shared" si="0"/>
        <v>0</v>
      </c>
    </row>
    <row r="36" spans="1:7" s="12" customFormat="1" ht="24" customHeight="1" x14ac:dyDescent="0.25">
      <c r="A36" s="9">
        <v>16</v>
      </c>
      <c r="B36" s="10" t="s">
        <v>86</v>
      </c>
      <c r="C36" s="10" t="s">
        <v>87</v>
      </c>
      <c r="D36" s="11"/>
      <c r="E36" s="9" t="s">
        <v>88</v>
      </c>
      <c r="F36" s="10" t="s">
        <v>51</v>
      </c>
      <c r="G36" s="21">
        <f t="shared" si="0"/>
        <v>0</v>
      </c>
    </row>
    <row r="37" spans="1:7" s="12" customFormat="1" ht="12.95" customHeight="1" x14ac:dyDescent="0.25">
      <c r="A37" s="18" t="s">
        <v>8</v>
      </c>
      <c r="B37" s="18" t="s">
        <v>8</v>
      </c>
      <c r="C37" s="19" t="s">
        <v>89</v>
      </c>
      <c r="D37" s="18" t="s">
        <v>8</v>
      </c>
      <c r="E37" s="18" t="s">
        <v>8</v>
      </c>
      <c r="F37" s="20" t="s">
        <v>8</v>
      </c>
      <c r="G37" s="20" t="s">
        <v>8</v>
      </c>
    </row>
    <row r="38" spans="1:7" s="12" customFormat="1" ht="12.95" customHeight="1" x14ac:dyDescent="0.25">
      <c r="A38" s="15"/>
      <c r="B38" s="15"/>
      <c r="C38" s="84" t="s">
        <v>149</v>
      </c>
      <c r="D38" s="84"/>
      <c r="E38" s="84"/>
      <c r="F38" s="84"/>
      <c r="G38" s="16">
        <f>SUM(G21:G37)</f>
        <v>0</v>
      </c>
    </row>
    <row r="39" spans="1:7" s="12" customFormat="1" ht="12.95" customHeight="1" x14ac:dyDescent="0.25"/>
    <row r="40" spans="1:7" s="12" customFormat="1" ht="12.95" customHeight="1" x14ac:dyDescent="0.25"/>
    <row r="41" spans="1:7" ht="2.85" customHeight="1" x14ac:dyDescent="0.25"/>
    <row r="42" spans="1:7" ht="17.100000000000001" customHeight="1" x14ac:dyDescent="0.25">
      <c r="A42" s="81" t="s">
        <v>90</v>
      </c>
      <c r="B42" s="82"/>
      <c r="C42" s="82"/>
      <c r="D42" s="82"/>
      <c r="E42" s="82"/>
      <c r="F42" s="82"/>
      <c r="G42" s="82"/>
    </row>
    <row r="43" spans="1:7" ht="2.85" customHeight="1" x14ac:dyDescent="0.25"/>
    <row r="44" spans="1:7" ht="11.45" customHeight="1" x14ac:dyDescent="0.25">
      <c r="A44" s="5" t="s">
        <v>34</v>
      </c>
      <c r="B44" s="7" t="s">
        <v>35</v>
      </c>
      <c r="C44" s="7" t="s">
        <v>21</v>
      </c>
      <c r="D44" s="5" t="s">
        <v>36</v>
      </c>
      <c r="E44" s="5" t="s">
        <v>37</v>
      </c>
      <c r="F44" s="7" t="s">
        <v>38</v>
      </c>
      <c r="G44" s="5" t="s">
        <v>39</v>
      </c>
    </row>
    <row r="45" spans="1:7" s="12" customFormat="1" ht="24" customHeight="1" x14ac:dyDescent="0.25">
      <c r="A45" s="9">
        <v>1</v>
      </c>
      <c r="B45" s="10" t="s">
        <v>91</v>
      </c>
      <c r="C45" s="13" t="s">
        <v>92</v>
      </c>
      <c r="D45" s="11"/>
      <c r="E45" s="9" t="s">
        <v>82</v>
      </c>
      <c r="F45" s="13" t="s">
        <v>55</v>
      </c>
      <c r="G45" s="21">
        <f t="shared" ref="G45:G52" si="1">D45*E45</f>
        <v>0</v>
      </c>
    </row>
    <row r="46" spans="1:7" s="12" customFormat="1" ht="24" customHeight="1" x14ac:dyDescent="0.25">
      <c r="A46" s="9">
        <v>2</v>
      </c>
      <c r="B46" s="10" t="s">
        <v>93</v>
      </c>
      <c r="C46" s="10" t="s">
        <v>94</v>
      </c>
      <c r="D46" s="11"/>
      <c r="E46" s="9" t="s">
        <v>95</v>
      </c>
      <c r="F46" s="10" t="s">
        <v>43</v>
      </c>
      <c r="G46" s="21">
        <f t="shared" si="1"/>
        <v>0</v>
      </c>
    </row>
    <row r="47" spans="1:7" s="12" customFormat="1" ht="24" customHeight="1" x14ac:dyDescent="0.25">
      <c r="A47" s="9">
        <v>3</v>
      </c>
      <c r="B47" s="10" t="s">
        <v>96</v>
      </c>
      <c r="C47" s="10" t="s">
        <v>97</v>
      </c>
      <c r="D47" s="11"/>
      <c r="E47" s="9" t="s">
        <v>42</v>
      </c>
      <c r="F47" s="10" t="s">
        <v>43</v>
      </c>
      <c r="G47" s="21">
        <f t="shared" si="1"/>
        <v>0</v>
      </c>
    </row>
    <row r="48" spans="1:7" s="12" customFormat="1" ht="24" customHeight="1" x14ac:dyDescent="0.25">
      <c r="A48" s="9">
        <v>4</v>
      </c>
      <c r="B48" s="10" t="s">
        <v>98</v>
      </c>
      <c r="C48" s="10" t="s">
        <v>99</v>
      </c>
      <c r="D48" s="11"/>
      <c r="E48" s="9" t="s">
        <v>100</v>
      </c>
      <c r="F48" s="10" t="s">
        <v>55</v>
      </c>
      <c r="G48" s="21">
        <f t="shared" si="1"/>
        <v>0</v>
      </c>
    </row>
    <row r="49" spans="1:7" s="12" customFormat="1" ht="24" customHeight="1" x14ac:dyDescent="0.25">
      <c r="A49" s="9">
        <v>5</v>
      </c>
      <c r="B49" s="10" t="s">
        <v>101</v>
      </c>
      <c r="C49" s="10" t="s">
        <v>102</v>
      </c>
      <c r="D49" s="11"/>
      <c r="E49" s="9" t="s">
        <v>42</v>
      </c>
      <c r="F49" s="10" t="s">
        <v>55</v>
      </c>
      <c r="G49" s="21">
        <f t="shared" si="1"/>
        <v>0</v>
      </c>
    </row>
    <row r="50" spans="1:7" s="12" customFormat="1" ht="12.95" customHeight="1" x14ac:dyDescent="0.25">
      <c r="A50" s="9">
        <v>6</v>
      </c>
      <c r="B50" s="10" t="s">
        <v>103</v>
      </c>
      <c r="C50" s="10" t="s">
        <v>104</v>
      </c>
      <c r="D50" s="11"/>
      <c r="E50" s="9" t="s">
        <v>105</v>
      </c>
      <c r="F50" s="10" t="s">
        <v>43</v>
      </c>
      <c r="G50" s="21">
        <f t="shared" si="1"/>
        <v>0</v>
      </c>
    </row>
    <row r="51" spans="1:7" s="12" customFormat="1" ht="12.95" customHeight="1" x14ac:dyDescent="0.25">
      <c r="A51" s="18" t="s">
        <v>8</v>
      </c>
      <c r="B51" s="18" t="s">
        <v>8</v>
      </c>
      <c r="C51" s="22" t="s">
        <v>106</v>
      </c>
      <c r="D51" s="18"/>
      <c r="E51" s="18" t="s">
        <v>8</v>
      </c>
      <c r="F51" s="18" t="s">
        <v>8</v>
      </c>
      <c r="G51" s="21"/>
    </row>
    <row r="52" spans="1:7" s="12" customFormat="1" ht="24" customHeight="1" x14ac:dyDescent="0.25">
      <c r="A52" s="9">
        <v>7</v>
      </c>
      <c r="B52" s="10" t="s">
        <v>107</v>
      </c>
      <c r="C52" s="23" t="s">
        <v>108</v>
      </c>
      <c r="D52" s="11"/>
      <c r="E52" s="9" t="s">
        <v>42</v>
      </c>
      <c r="F52" s="23" t="s">
        <v>43</v>
      </c>
      <c r="G52" s="21">
        <f t="shared" si="1"/>
        <v>0</v>
      </c>
    </row>
    <row r="53" spans="1:7" s="12" customFormat="1" ht="12.95" customHeight="1" x14ac:dyDescent="0.25">
      <c r="A53" s="15"/>
      <c r="B53" s="15"/>
      <c r="C53" s="84" t="s">
        <v>150</v>
      </c>
      <c r="D53" s="84"/>
      <c r="E53" s="84"/>
      <c r="F53" s="84"/>
      <c r="G53" s="16">
        <f>SUM(G45:G52)</f>
        <v>0</v>
      </c>
    </row>
    <row r="54" spans="1:7" s="12" customFormat="1" ht="12.95" customHeight="1" x14ac:dyDescent="0.25"/>
    <row r="55" spans="1:7" s="12" customFormat="1" ht="12.95" customHeight="1" x14ac:dyDescent="0.25"/>
    <row r="56" spans="1:7" ht="2.85" customHeight="1" x14ac:dyDescent="0.25"/>
    <row r="57" spans="1:7" ht="0" hidden="1" customHeight="1" x14ac:dyDescent="0.25"/>
    <row r="58" spans="1:7" ht="17.100000000000001" customHeight="1" x14ac:dyDescent="0.25">
      <c r="A58" s="81" t="s">
        <v>109</v>
      </c>
      <c r="B58" s="82"/>
      <c r="C58" s="82"/>
      <c r="D58" s="82"/>
      <c r="E58" s="82"/>
      <c r="F58" s="82"/>
      <c r="G58" s="82"/>
    </row>
    <row r="59" spans="1:7" ht="2.85" customHeight="1" x14ac:dyDescent="0.25"/>
    <row r="60" spans="1:7" ht="11.45" customHeight="1" x14ac:dyDescent="0.25">
      <c r="A60" s="5" t="s">
        <v>34</v>
      </c>
      <c r="B60" s="7" t="s">
        <v>35</v>
      </c>
      <c r="C60" s="7" t="s">
        <v>21</v>
      </c>
      <c r="D60" s="5" t="s">
        <v>36</v>
      </c>
      <c r="E60" s="5" t="s">
        <v>37</v>
      </c>
      <c r="F60" s="7" t="s">
        <v>38</v>
      </c>
      <c r="G60" s="5" t="s">
        <v>39</v>
      </c>
    </row>
    <row r="61" spans="1:7" s="12" customFormat="1" ht="12.95" customHeight="1" x14ac:dyDescent="0.25">
      <c r="A61" s="9">
        <v>1</v>
      </c>
      <c r="B61" s="10" t="s">
        <v>110</v>
      </c>
      <c r="C61" s="13" t="s">
        <v>111</v>
      </c>
      <c r="D61" s="11"/>
      <c r="E61" s="9" t="s">
        <v>42</v>
      </c>
      <c r="F61" s="13" t="s">
        <v>43</v>
      </c>
      <c r="G61" s="21">
        <f t="shared" ref="G61:G69" si="2">D61*E61</f>
        <v>0</v>
      </c>
    </row>
    <row r="62" spans="1:7" s="12" customFormat="1" ht="12.95" customHeight="1" x14ac:dyDescent="0.25">
      <c r="A62" s="9">
        <v>2</v>
      </c>
      <c r="B62" s="10" t="s">
        <v>112</v>
      </c>
      <c r="C62" s="10" t="s">
        <v>113</v>
      </c>
      <c r="D62" s="11"/>
      <c r="E62" s="9" t="s">
        <v>42</v>
      </c>
      <c r="F62" s="10" t="s">
        <v>43</v>
      </c>
      <c r="G62" s="21">
        <f t="shared" si="2"/>
        <v>0</v>
      </c>
    </row>
    <row r="63" spans="1:7" s="12" customFormat="1" ht="12.95" customHeight="1" x14ac:dyDescent="0.25">
      <c r="A63" s="9">
        <v>3</v>
      </c>
      <c r="B63" s="10" t="s">
        <v>114</v>
      </c>
      <c r="C63" s="10" t="s">
        <v>115</v>
      </c>
      <c r="D63" s="11"/>
      <c r="E63" s="9" t="s">
        <v>42</v>
      </c>
      <c r="F63" s="10" t="s">
        <v>43</v>
      </c>
      <c r="G63" s="21">
        <f t="shared" si="2"/>
        <v>0</v>
      </c>
    </row>
    <row r="64" spans="1:7" s="12" customFormat="1" ht="12.95" customHeight="1" x14ac:dyDescent="0.25">
      <c r="A64" s="9">
        <v>4</v>
      </c>
      <c r="B64" s="10" t="s">
        <v>116</v>
      </c>
      <c r="C64" s="10" t="s">
        <v>117</v>
      </c>
      <c r="D64" s="11"/>
      <c r="E64" s="9" t="s">
        <v>42</v>
      </c>
      <c r="F64" s="10" t="s">
        <v>43</v>
      </c>
      <c r="G64" s="21">
        <f t="shared" si="2"/>
        <v>0</v>
      </c>
    </row>
    <row r="65" spans="1:7" s="12" customFormat="1" ht="12.95" customHeight="1" x14ac:dyDescent="0.25">
      <c r="A65" s="9">
        <v>5</v>
      </c>
      <c r="B65" s="10" t="s">
        <v>118</v>
      </c>
      <c r="C65" s="10" t="s">
        <v>119</v>
      </c>
      <c r="D65" s="11"/>
      <c r="E65" s="9" t="s">
        <v>42</v>
      </c>
      <c r="F65" s="10" t="s">
        <v>43</v>
      </c>
      <c r="G65" s="21">
        <f t="shared" si="2"/>
        <v>0</v>
      </c>
    </row>
    <row r="66" spans="1:7" s="12" customFormat="1" ht="12.95" customHeight="1" x14ac:dyDescent="0.25">
      <c r="A66" s="9">
        <v>6</v>
      </c>
      <c r="B66" s="10" t="s">
        <v>120</v>
      </c>
      <c r="C66" s="10" t="s">
        <v>121</v>
      </c>
      <c r="D66" s="11"/>
      <c r="E66" s="9" t="s">
        <v>42</v>
      </c>
      <c r="F66" s="10" t="s">
        <v>43</v>
      </c>
      <c r="G66" s="21">
        <f t="shared" si="2"/>
        <v>0</v>
      </c>
    </row>
    <row r="67" spans="1:7" s="12" customFormat="1" ht="12.95" customHeight="1" x14ac:dyDescent="0.25">
      <c r="A67" s="9">
        <v>7</v>
      </c>
      <c r="B67" s="10" t="s">
        <v>122</v>
      </c>
      <c r="C67" s="10" t="s">
        <v>123</v>
      </c>
      <c r="D67" s="11"/>
      <c r="E67" s="9" t="s">
        <v>42</v>
      </c>
      <c r="F67" s="10" t="s">
        <v>43</v>
      </c>
      <c r="G67" s="21">
        <f t="shared" si="2"/>
        <v>0</v>
      </c>
    </row>
    <row r="68" spans="1:7" s="12" customFormat="1" ht="12.95" customHeight="1" x14ac:dyDescent="0.25">
      <c r="A68" s="9">
        <v>8</v>
      </c>
      <c r="B68" s="10" t="s">
        <v>124</v>
      </c>
      <c r="C68" s="10" t="s">
        <v>125</v>
      </c>
      <c r="D68" s="11"/>
      <c r="E68" s="9" t="s">
        <v>42</v>
      </c>
      <c r="F68" s="10" t="s">
        <v>43</v>
      </c>
      <c r="G68" s="21">
        <f t="shared" si="2"/>
        <v>0</v>
      </c>
    </row>
    <row r="69" spans="1:7" s="12" customFormat="1" ht="12.95" customHeight="1" x14ac:dyDescent="0.25">
      <c r="A69" s="9">
        <v>9</v>
      </c>
      <c r="B69" s="10" t="s">
        <v>126</v>
      </c>
      <c r="C69" s="23" t="s">
        <v>127</v>
      </c>
      <c r="D69" s="11"/>
      <c r="E69" s="9" t="s">
        <v>42</v>
      </c>
      <c r="F69" s="23" t="s">
        <v>43</v>
      </c>
      <c r="G69" s="21">
        <f t="shared" si="2"/>
        <v>0</v>
      </c>
    </row>
    <row r="70" spans="1:7" s="12" customFormat="1" ht="12.95" customHeight="1" x14ac:dyDescent="0.25">
      <c r="A70" s="15"/>
      <c r="B70" s="15"/>
      <c r="C70" s="84" t="s">
        <v>151</v>
      </c>
      <c r="D70" s="84"/>
      <c r="E70" s="84"/>
      <c r="F70" s="84"/>
      <c r="G70" s="16">
        <f>SUM(G61:G69)</f>
        <v>0</v>
      </c>
    </row>
    <row r="71" spans="1:7" s="12" customFormat="1" ht="12.95" customHeight="1" x14ac:dyDescent="0.25"/>
    <row r="72" spans="1:7" s="12" customFormat="1" ht="12.95" customHeight="1" x14ac:dyDescent="0.25"/>
    <row r="73" spans="1:7" ht="2.85" customHeight="1" x14ac:dyDescent="0.25"/>
    <row r="74" spans="1:7" ht="0" hidden="1" customHeight="1" x14ac:dyDescent="0.25"/>
    <row r="75" spans="1:7" ht="17.100000000000001" customHeight="1" x14ac:dyDescent="0.25">
      <c r="A75" s="81" t="s">
        <v>128</v>
      </c>
      <c r="B75" s="82"/>
      <c r="C75" s="82"/>
      <c r="D75" s="82"/>
      <c r="E75" s="82"/>
      <c r="F75" s="82"/>
      <c r="G75" s="82"/>
    </row>
    <row r="76" spans="1:7" ht="2.85" customHeight="1" x14ac:dyDescent="0.25"/>
    <row r="77" spans="1:7" x14ac:dyDescent="0.25">
      <c r="A77" s="8" t="s">
        <v>34</v>
      </c>
      <c r="B77" s="6"/>
      <c r="C77" s="6"/>
      <c r="D77" s="6"/>
      <c r="E77" s="6"/>
      <c r="F77" s="85"/>
      <c r="G77" s="85"/>
    </row>
    <row r="78" spans="1:7" s="28" customFormat="1" ht="12.95" customHeight="1" x14ac:dyDescent="0.25">
      <c r="A78" s="25">
        <v>1</v>
      </c>
      <c r="B78" s="26" t="s">
        <v>129</v>
      </c>
      <c r="C78" s="26" t="s">
        <v>130</v>
      </c>
      <c r="D78" s="27"/>
      <c r="E78" s="27">
        <v>15</v>
      </c>
      <c r="F78" s="26" t="s">
        <v>55</v>
      </c>
      <c r="G78" s="21">
        <f t="shared" ref="G78:G86" si="3">D78*E78</f>
        <v>0</v>
      </c>
    </row>
    <row r="79" spans="1:7" s="28" customFormat="1" ht="12.95" customHeight="1" x14ac:dyDescent="0.25">
      <c r="A79" s="25">
        <v>2</v>
      </c>
      <c r="B79" s="26" t="s">
        <v>131</v>
      </c>
      <c r="C79" s="26" t="s">
        <v>132</v>
      </c>
      <c r="D79" s="27"/>
      <c r="E79" s="27">
        <v>1</v>
      </c>
      <c r="F79" s="26" t="s">
        <v>55</v>
      </c>
      <c r="G79" s="21">
        <f t="shared" si="3"/>
        <v>0</v>
      </c>
    </row>
    <row r="80" spans="1:7" s="28" customFormat="1" ht="12.95" customHeight="1" x14ac:dyDescent="0.25">
      <c r="A80" s="25">
        <v>3</v>
      </c>
      <c r="B80" s="26" t="s">
        <v>133</v>
      </c>
      <c r="C80" s="26" t="s">
        <v>134</v>
      </c>
      <c r="D80" s="27"/>
      <c r="E80" s="27">
        <v>1</v>
      </c>
      <c r="F80" s="26" t="s">
        <v>43</v>
      </c>
      <c r="G80" s="21">
        <f t="shared" si="3"/>
        <v>0</v>
      </c>
    </row>
    <row r="81" spans="1:7" s="28" customFormat="1" ht="12.95" customHeight="1" x14ac:dyDescent="0.25">
      <c r="A81" s="25">
        <v>4</v>
      </c>
      <c r="B81" s="26" t="s">
        <v>135</v>
      </c>
      <c r="C81" s="26" t="s">
        <v>136</v>
      </c>
      <c r="D81" s="27"/>
      <c r="E81" s="27">
        <v>1</v>
      </c>
      <c r="F81" s="26" t="s">
        <v>43</v>
      </c>
      <c r="G81" s="21">
        <f t="shared" si="3"/>
        <v>0</v>
      </c>
    </row>
    <row r="82" spans="1:7" s="28" customFormat="1" ht="12.95" customHeight="1" x14ac:dyDescent="0.25">
      <c r="A82" s="25">
        <v>5</v>
      </c>
      <c r="B82" s="26" t="s">
        <v>137</v>
      </c>
      <c r="C82" s="26" t="s">
        <v>138</v>
      </c>
      <c r="D82" s="27"/>
      <c r="E82" s="27">
        <v>35</v>
      </c>
      <c r="F82" s="26" t="s">
        <v>55</v>
      </c>
      <c r="G82" s="21">
        <f t="shared" si="3"/>
        <v>0</v>
      </c>
    </row>
    <row r="83" spans="1:7" s="28" customFormat="1" ht="12.95" customHeight="1" x14ac:dyDescent="0.25">
      <c r="A83" s="25">
        <v>6</v>
      </c>
      <c r="B83" s="26" t="s">
        <v>139</v>
      </c>
      <c r="C83" s="26" t="s">
        <v>140</v>
      </c>
      <c r="D83" s="27"/>
      <c r="E83" s="27">
        <v>1</v>
      </c>
      <c r="F83" s="26" t="s">
        <v>43</v>
      </c>
      <c r="G83" s="21">
        <f t="shared" si="3"/>
        <v>0</v>
      </c>
    </row>
    <row r="84" spans="1:7" s="28" customFormat="1" ht="24" customHeight="1" x14ac:dyDescent="0.25">
      <c r="A84" s="25">
        <v>7</v>
      </c>
      <c r="B84" s="26" t="s">
        <v>141</v>
      </c>
      <c r="C84" s="26" t="s">
        <v>142</v>
      </c>
      <c r="D84" s="27"/>
      <c r="E84" s="27">
        <v>1</v>
      </c>
      <c r="F84" s="26" t="s">
        <v>43</v>
      </c>
      <c r="G84" s="21">
        <f t="shared" si="3"/>
        <v>0</v>
      </c>
    </row>
    <row r="85" spans="1:7" s="28" customFormat="1" ht="12.95" customHeight="1" x14ac:dyDescent="0.25">
      <c r="A85" s="25">
        <v>8</v>
      </c>
      <c r="B85" s="26" t="s">
        <v>143</v>
      </c>
      <c r="C85" s="26" t="s">
        <v>144</v>
      </c>
      <c r="D85" s="27"/>
      <c r="E85" s="27">
        <v>23</v>
      </c>
      <c r="F85" s="26" t="s">
        <v>55</v>
      </c>
      <c r="G85" s="21">
        <f t="shared" si="3"/>
        <v>0</v>
      </c>
    </row>
    <row r="86" spans="1:7" s="28" customFormat="1" ht="12.95" customHeight="1" x14ac:dyDescent="0.25">
      <c r="A86" s="25">
        <v>9</v>
      </c>
      <c r="B86" s="26" t="s">
        <v>145</v>
      </c>
      <c r="C86" s="26" t="s">
        <v>146</v>
      </c>
      <c r="D86" s="27"/>
      <c r="E86" s="27">
        <v>35</v>
      </c>
      <c r="F86" s="26" t="s">
        <v>55</v>
      </c>
      <c r="G86" s="21">
        <f t="shared" si="3"/>
        <v>0</v>
      </c>
    </row>
    <row r="87" spans="1:7" s="12" customFormat="1" ht="12.95" customHeight="1" x14ac:dyDescent="0.25">
      <c r="A87" s="15"/>
      <c r="B87" s="15"/>
      <c r="C87" s="84" t="s">
        <v>152</v>
      </c>
      <c r="D87" s="84"/>
      <c r="E87" s="84"/>
      <c r="F87" s="84"/>
      <c r="G87" s="16">
        <f>SUM(G78:G86)</f>
        <v>0</v>
      </c>
    </row>
    <row r="88" spans="1:7" s="28" customFormat="1" ht="12.95" customHeight="1" x14ac:dyDescent="0.25"/>
    <row r="89" spans="1:7" s="28" customFormat="1" ht="12.95" customHeight="1" x14ac:dyDescent="0.25">
      <c r="A89" s="25"/>
      <c r="B89" s="26"/>
      <c r="C89" s="26" t="s">
        <v>153</v>
      </c>
      <c r="D89" s="27">
        <f>G78+G79+G82+G85+G86</f>
        <v>0</v>
      </c>
      <c r="E89" s="27">
        <v>5</v>
      </c>
      <c r="F89" s="26" t="s">
        <v>154</v>
      </c>
      <c r="G89" s="21">
        <f>D89*E89/100</f>
        <v>0</v>
      </c>
    </row>
    <row r="90" spans="1:7" s="12" customFormat="1" ht="12.95" customHeight="1" x14ac:dyDescent="0.25">
      <c r="A90" s="15"/>
      <c r="B90" s="15"/>
      <c r="C90" s="84" t="s">
        <v>155</v>
      </c>
      <c r="D90" s="84"/>
      <c r="E90" s="84"/>
      <c r="F90" s="84"/>
      <c r="G90" s="16">
        <f>SUM(G87:G89)</f>
        <v>0</v>
      </c>
    </row>
  </sheetData>
  <sheetProtection algorithmName="SHA-512" hashValue="cpQHWK0vCfn+gK76fN0LSr4+s7AvZ80O1gP+WZYAVlau0HCF0POmTl/k+hZnyg4uPHY8/BJENyJ+oCWKOgyviQ==" saltValue="pco/4HJ7mMhxgEHX4Yh/Lg==" spinCount="100000" sheet="1" objects="1" scenarios="1"/>
  <protectedRanges>
    <protectedRange sqref="D78:D86" name="Oblast5"/>
    <protectedRange sqref="D61:D69" name="Oblast4"/>
    <protectedRange sqref="D21:D36" name="Oblast2"/>
    <protectedRange sqref="D12" name="Oblast1"/>
    <protectedRange sqref="D45:D52" name="Oblast3"/>
  </protectedRanges>
  <mergeCells count="16">
    <mergeCell ref="A1:G1"/>
    <mergeCell ref="A2:G2"/>
    <mergeCell ref="A3:G3"/>
    <mergeCell ref="C87:F87"/>
    <mergeCell ref="C90:F90"/>
    <mergeCell ref="A75:G75"/>
    <mergeCell ref="F77:G77"/>
    <mergeCell ref="C70:F70"/>
    <mergeCell ref="A58:G58"/>
    <mergeCell ref="A42:G42"/>
    <mergeCell ref="A18:G18"/>
    <mergeCell ref="A6:G6"/>
    <mergeCell ref="A9:G9"/>
    <mergeCell ref="C13:F13"/>
    <mergeCell ref="C38:F38"/>
    <mergeCell ref="C53:F53"/>
  </mergeCells>
  <pageMargins left="0.23622047244094491" right="0" top="0" bottom="0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SimanovskaLucie</cp:lastModifiedBy>
  <cp:lastPrinted>2022-06-02T11:20:22Z</cp:lastPrinted>
  <dcterms:created xsi:type="dcterms:W3CDTF">2022-06-02T11:21:12Z</dcterms:created>
  <dcterms:modified xsi:type="dcterms:W3CDTF">2023-02-06T12:18:37Z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